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b3012a39457d04f/Escritorio/El Econometrista/Estudios/3 - Regresión Lineal Simple/"/>
    </mc:Choice>
  </mc:AlternateContent>
  <xr:revisionPtr revIDLastSave="0" documentId="8_{25D50084-DBF8-407C-96DE-5236693EFE17}" xr6:coauthVersionLast="47" xr6:coauthVersionMax="47" xr10:uidLastSave="{00000000-0000-0000-0000-000000000000}"/>
  <bookViews>
    <workbookView xWindow="-28920" yWindow="-735" windowWidth="29040" windowHeight="15720" xr2:uid="{00000000-000D-0000-FFFF-FFFF00000000}"/>
  </bookViews>
  <sheets>
    <sheet name="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2" i="1"/>
  <c r="J2" i="1"/>
  <c r="Q5" i="1"/>
  <c r="Q6" i="1"/>
  <c r="D12" i="1"/>
  <c r="F2" i="1" s="1"/>
  <c r="C12" i="1"/>
  <c r="E4" i="1" s="1"/>
  <c r="H4" i="1" s="1"/>
  <c r="N2" i="1" l="1"/>
  <c r="N11" i="1"/>
  <c r="N10" i="1"/>
  <c r="N9" i="1"/>
  <c r="N8" i="1"/>
  <c r="N7" i="1"/>
  <c r="N6" i="1"/>
  <c r="N5" i="1"/>
  <c r="N4" i="1"/>
  <c r="N3" i="1"/>
  <c r="E2" i="1"/>
  <c r="H2" i="1" s="1"/>
  <c r="F4" i="1"/>
  <c r="G4" i="1" s="1"/>
  <c r="I4" i="1" s="1"/>
  <c r="F3" i="1"/>
  <c r="F9" i="1"/>
  <c r="F8" i="1"/>
  <c r="F7" i="1"/>
  <c r="F5" i="1"/>
  <c r="F6" i="1"/>
  <c r="E8" i="1"/>
  <c r="F11" i="1"/>
  <c r="E5" i="1"/>
  <c r="E9" i="1"/>
  <c r="F10" i="1"/>
  <c r="E3" i="1"/>
  <c r="E11" i="1"/>
  <c r="E10" i="1"/>
  <c r="E7" i="1"/>
  <c r="E6" i="1"/>
  <c r="N12" i="1" l="1"/>
  <c r="G8" i="1"/>
  <c r="H8" i="1"/>
  <c r="G9" i="1"/>
  <c r="H9" i="1"/>
  <c r="H6" i="1"/>
  <c r="G6" i="1"/>
  <c r="H5" i="1"/>
  <c r="G5" i="1"/>
  <c r="I5" i="1" s="1"/>
  <c r="G10" i="1"/>
  <c r="H10" i="1"/>
  <c r="G11" i="1"/>
  <c r="H11" i="1"/>
  <c r="H3" i="1"/>
  <c r="H12" i="1" s="1"/>
  <c r="G3" i="1"/>
  <c r="I3" i="1" s="1"/>
  <c r="G7" i="1"/>
  <c r="H7" i="1"/>
  <c r="G2" i="1"/>
  <c r="G12" i="1" l="1"/>
  <c r="I2" i="1"/>
  <c r="I6" i="1"/>
  <c r="I11" i="1"/>
  <c r="I10" i="1"/>
  <c r="I7" i="1"/>
  <c r="I9" i="1"/>
  <c r="I8" i="1"/>
  <c r="J4" i="1" l="1"/>
  <c r="J5" i="1"/>
  <c r="J3" i="1"/>
  <c r="J6" i="1"/>
  <c r="J7" i="1"/>
  <c r="J8" i="1"/>
  <c r="J9" i="1"/>
  <c r="J10" i="1"/>
  <c r="J11" i="1"/>
  <c r="K4" i="1" l="1"/>
  <c r="L4" i="1" s="1"/>
  <c r="M4" i="1"/>
  <c r="K2" i="1"/>
  <c r="L2" i="1" s="1"/>
  <c r="M2" i="1"/>
  <c r="K11" i="1"/>
  <c r="L11" i="1" s="1"/>
  <c r="M11" i="1"/>
  <c r="K10" i="1"/>
  <c r="L10" i="1" s="1"/>
  <c r="M10" i="1"/>
  <c r="K9" i="1"/>
  <c r="L9" i="1" s="1"/>
  <c r="M9" i="1"/>
  <c r="K8" i="1"/>
  <c r="L8" i="1" s="1"/>
  <c r="M8" i="1"/>
  <c r="K7" i="1"/>
  <c r="L7" i="1" s="1"/>
  <c r="M7" i="1"/>
  <c r="K6" i="1"/>
  <c r="L6" i="1" s="1"/>
  <c r="M6" i="1"/>
  <c r="K3" i="1"/>
  <c r="L3" i="1" s="1"/>
  <c r="M3" i="1"/>
  <c r="K5" i="1"/>
  <c r="L5" i="1" s="1"/>
  <c r="M5" i="1"/>
  <c r="M12" i="1" l="1"/>
</calcChain>
</file>

<file path=xl/sharedStrings.xml><?xml version="1.0" encoding="utf-8"?>
<sst xmlns="http://schemas.openxmlformats.org/spreadsheetml/2006/main" count="34" uniqueCount="33">
  <si>
    <t>Nombre</t>
  </si>
  <si>
    <t>Alejandra Pérez</t>
  </si>
  <si>
    <t>Juan Vizcarra</t>
  </si>
  <si>
    <t>Mariela Andrade</t>
  </si>
  <si>
    <t>Roberto Smith</t>
  </si>
  <si>
    <t>Agustín Yáñez</t>
  </si>
  <si>
    <t>Pedro Astaburuaga</t>
  </si>
  <si>
    <t>Álvaro Álamos</t>
  </si>
  <si>
    <t>Ingrid Rodríguez</t>
  </si>
  <si>
    <t>Florencia Gutiérrez</t>
  </si>
  <si>
    <t>Constanza Fernández</t>
  </si>
  <si>
    <t>Horas_Estudio</t>
  </si>
  <si>
    <t>Calificacion</t>
  </si>
  <si>
    <t>Promedio</t>
  </si>
  <si>
    <t>Suma</t>
  </si>
  <si>
    <t>Beta 1</t>
  </si>
  <si>
    <t>Pendiente de la regresión</t>
  </si>
  <si>
    <t>Beta 0</t>
  </si>
  <si>
    <t>Intercepto (Valor cuando x = 0)</t>
  </si>
  <si>
    <t>Residuos</t>
  </si>
  <si>
    <t>Residuos al cuadrado</t>
  </si>
  <si>
    <t>R Cuadrado</t>
  </si>
  <si>
    <t>Y predicho  - Y promedio al Cuadrado</t>
  </si>
  <si>
    <t>Y Real  - Y promedio al Cuadrado</t>
  </si>
  <si>
    <t>R Cuadrado Ajustado</t>
  </si>
  <si>
    <t>https://medium.com/@nicolasarrioja/m%C3%A9tricas-en-regresi%C3%B3n-5e5d4259430b</t>
  </si>
  <si>
    <t>A*B</t>
  </si>
  <si>
    <r>
      <t>A</t>
    </r>
    <r>
      <rPr>
        <sz val="11"/>
        <color theme="1"/>
        <rFont val="Aptos Narrow"/>
        <family val="2"/>
      </rPr>
      <t>²</t>
    </r>
  </si>
  <si>
    <t>(A*B)+A²</t>
  </si>
  <si>
    <t>Y Estimado</t>
  </si>
  <si>
    <t>i</t>
  </si>
  <si>
    <t>(Calificacion - 5,9) = B</t>
  </si>
  <si>
    <t>(Horas_Estudio - 7,4) =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</si>
</sst>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5" formatCode="_ * #,##0.00_ ;_ * \-#,##0.00_ ;_ * &quot;-&quot;_ ;_ @_ 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 wrapText="1"/>
    </xf>
    <xf numFmtId="0" fontId="2" fillId="0" borderId="0" xfId="2"/>
    <xf numFmtId="0" fontId="0" fillId="0" borderId="1" xfId="0" applyFill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/>
    </xf>
    <xf numFmtId="0" fontId="0" fillId="0" borderId="2" xfId="0" applyBorder="1"/>
    <xf numFmtId="2" fontId="0" fillId="0" borderId="2" xfId="1" applyNumberFormat="1" applyFont="1" applyBorder="1" applyAlignment="1">
      <alignment horizontal="center"/>
    </xf>
    <xf numFmtId="165" fontId="0" fillId="0" borderId="0" xfId="1" applyNumberFormat="1" applyFont="1" applyFill="1"/>
    <xf numFmtId="0" fontId="0" fillId="0" borderId="0" xfId="0" applyFill="1" applyBorder="1"/>
    <xf numFmtId="0" fontId="0" fillId="0" borderId="3" xfId="0" applyFill="1" applyBorder="1" applyAlignment="1">
      <alignment horizontal="center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edium.com/@nicolasarrioja/m%C3%A9tricas-en-regresi%C3%B3n-5e5d4259430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selection activeCell="K13" sqref="K13"/>
    </sheetView>
  </sheetViews>
  <sheetFormatPr baseColWidth="10" defaultColWidth="8.88671875" defaultRowHeight="14.4" x14ac:dyDescent="0.3"/>
  <cols>
    <col min="1" max="1" width="9.44140625" bestFit="1" customWidth="1"/>
    <col min="2" max="2" width="19.33203125" hidden="1" customWidth="1"/>
    <col min="3" max="3" width="13.21875" bestFit="1" customWidth="1"/>
    <col min="4" max="4" width="10.77734375" bestFit="1" customWidth="1"/>
    <col min="5" max="5" width="18.33203125" customWidth="1"/>
    <col min="6" max="6" width="16.44140625" customWidth="1"/>
    <col min="7" max="8" width="6" bestFit="1" customWidth="1"/>
    <col min="9" max="9" width="8.5546875" bestFit="1" customWidth="1"/>
    <col min="10" max="10" width="18.5546875" customWidth="1"/>
    <col min="11" max="11" width="12.6640625" bestFit="1" customWidth="1"/>
    <col min="12" max="12" width="12.6640625" customWidth="1"/>
    <col min="13" max="14" width="11.44140625" customWidth="1"/>
    <col min="16" max="16" width="18.88671875" bestFit="1" customWidth="1"/>
    <col min="17" max="17" width="5.33203125" bestFit="1" customWidth="1"/>
    <col min="18" max="18" width="27.6640625" bestFit="1" customWidth="1"/>
  </cols>
  <sheetData>
    <row r="1" spans="1:18" ht="43.2" x14ac:dyDescent="0.3">
      <c r="A1" s="3" t="s">
        <v>30</v>
      </c>
      <c r="B1" s="3" t="s">
        <v>0</v>
      </c>
      <c r="C1" s="3" t="s">
        <v>11</v>
      </c>
      <c r="D1" s="3" t="s">
        <v>12</v>
      </c>
      <c r="E1" s="4" t="s">
        <v>32</v>
      </c>
      <c r="F1" s="4" t="s">
        <v>31</v>
      </c>
      <c r="G1" s="5" t="s">
        <v>26</v>
      </c>
      <c r="H1" s="5" t="s">
        <v>27</v>
      </c>
      <c r="I1" s="5" t="s">
        <v>28</v>
      </c>
      <c r="J1" s="5" t="s">
        <v>29</v>
      </c>
      <c r="K1" s="5" t="s">
        <v>19</v>
      </c>
      <c r="L1" s="6" t="s">
        <v>20</v>
      </c>
      <c r="M1" s="6" t="s">
        <v>22</v>
      </c>
      <c r="N1" s="6" t="s">
        <v>23</v>
      </c>
      <c r="O1" s="12"/>
      <c r="P1" s="12"/>
      <c r="Q1" s="12"/>
      <c r="R1" s="12"/>
    </row>
    <row r="2" spans="1:18" x14ac:dyDescent="0.3">
      <c r="A2" s="2">
        <v>1</v>
      </c>
      <c r="B2" s="1" t="s">
        <v>1</v>
      </c>
      <c r="C2" s="2">
        <v>15</v>
      </c>
      <c r="D2" s="2">
        <v>10</v>
      </c>
      <c r="E2" s="2">
        <f>C2-$C$12</f>
        <v>7.6</v>
      </c>
      <c r="F2" s="2">
        <f>D2-$D$12</f>
        <v>4.0999999999999996</v>
      </c>
      <c r="G2" s="2">
        <f>E2*F2</f>
        <v>31.159999999999997</v>
      </c>
      <c r="H2" s="2">
        <f>E2^2</f>
        <v>57.76</v>
      </c>
      <c r="I2" s="2">
        <f>G2+H2</f>
        <v>88.919999999999987</v>
      </c>
      <c r="J2" s="2">
        <f>$Q$3+($Q$2*C2)</f>
        <v>8.6426872770511309</v>
      </c>
      <c r="K2" s="2">
        <f>D2-J2</f>
        <v>1.3573127229488691</v>
      </c>
      <c r="L2" s="2">
        <f>K2^2</f>
        <v>1.8422978278788733</v>
      </c>
      <c r="M2" s="9">
        <f>(J2-$D$12)^2</f>
        <v>7.5223334996981448</v>
      </c>
      <c r="N2" s="2">
        <f>(D2-$D$12)^2</f>
        <v>16.809999999999999</v>
      </c>
      <c r="O2" s="12"/>
      <c r="P2" s="12" t="s">
        <v>15</v>
      </c>
      <c r="Q2" s="16">
        <f>G12/H12</f>
        <v>0.36087990487514865</v>
      </c>
      <c r="R2" s="12" t="s">
        <v>16</v>
      </c>
    </row>
    <row r="3" spans="1:18" x14ac:dyDescent="0.3">
      <c r="A3" s="2">
        <v>2</v>
      </c>
      <c r="B3" s="1" t="s">
        <v>2</v>
      </c>
      <c r="C3" s="2">
        <v>16</v>
      </c>
      <c r="D3" s="2">
        <v>8</v>
      </c>
      <c r="E3" s="2">
        <f>C3-$C$12</f>
        <v>8.6</v>
      </c>
      <c r="F3" s="2">
        <f>D3-$D$12</f>
        <v>2.0999999999999996</v>
      </c>
      <c r="G3" s="2">
        <f t="shared" ref="G3:G11" si="0">E3*F3</f>
        <v>18.059999999999995</v>
      </c>
      <c r="H3" s="2">
        <f t="shared" ref="H3:H11" si="1">E3^2</f>
        <v>73.959999999999994</v>
      </c>
      <c r="I3" s="2">
        <f t="shared" ref="I3:I11" si="2">G3+H3</f>
        <v>92.019999999999982</v>
      </c>
      <c r="J3" s="2">
        <f t="shared" ref="J3:J11" si="3">$Q$3+($Q$2*C3)</f>
        <v>9.0035671819262788</v>
      </c>
      <c r="K3" s="2">
        <f t="shared" ref="K3:K11" si="4">D3-J3</f>
        <v>-1.0035671819262788</v>
      </c>
      <c r="L3" s="2">
        <f t="shared" ref="L3:L11" si="5">K3^2</f>
        <v>1.0071470886394527</v>
      </c>
      <c r="M3" s="9">
        <f>(J3-$D$12)^2</f>
        <v>9.6321292527298219</v>
      </c>
      <c r="N3" s="2">
        <f>(D3-$D$12)^2</f>
        <v>4.4099999999999984</v>
      </c>
      <c r="O3" s="12"/>
      <c r="P3" s="12" t="s">
        <v>17</v>
      </c>
      <c r="Q3" s="16">
        <f>D12-(Q2*C12)</f>
        <v>3.2294887039239004</v>
      </c>
      <c r="R3" s="12" t="s">
        <v>18</v>
      </c>
    </row>
    <row r="4" spans="1:18" x14ac:dyDescent="0.3">
      <c r="A4" s="2">
        <v>3</v>
      </c>
      <c r="B4" s="1" t="s">
        <v>3</v>
      </c>
      <c r="C4" s="2">
        <v>13</v>
      </c>
      <c r="D4" s="2">
        <v>8</v>
      </c>
      <c r="E4" s="2">
        <f>C4-$C$12</f>
        <v>5.6</v>
      </c>
      <c r="F4" s="2">
        <f>D4-$D$12</f>
        <v>2.0999999999999996</v>
      </c>
      <c r="G4" s="2">
        <f t="shared" si="0"/>
        <v>11.759999999999998</v>
      </c>
      <c r="H4" s="2">
        <f t="shared" si="1"/>
        <v>31.359999999999996</v>
      </c>
      <c r="I4" s="2">
        <f t="shared" si="2"/>
        <v>43.11999999999999</v>
      </c>
      <c r="J4" s="2">
        <f t="shared" si="3"/>
        <v>7.9209274673008325</v>
      </c>
      <c r="K4" s="2">
        <f t="shared" si="4"/>
        <v>7.9072532699167475E-2</v>
      </c>
      <c r="L4" s="2">
        <f t="shared" si="5"/>
        <v>6.2524654274609091E-3</v>
      </c>
      <c r="M4" s="9">
        <f>(J4-$D$12)^2</f>
        <v>4.0841478280909564</v>
      </c>
      <c r="N4" s="2">
        <f>(D4-$D$12)^2</f>
        <v>4.4099999999999984</v>
      </c>
      <c r="O4" s="12"/>
      <c r="P4" s="12"/>
      <c r="Q4" s="16"/>
      <c r="R4" s="12"/>
    </row>
    <row r="5" spans="1:18" x14ac:dyDescent="0.3">
      <c r="A5" s="2">
        <v>4</v>
      </c>
      <c r="B5" s="1" t="s">
        <v>4</v>
      </c>
      <c r="C5" s="2">
        <v>10</v>
      </c>
      <c r="D5" s="2">
        <v>7</v>
      </c>
      <c r="E5" s="2">
        <f>C5-$C$12</f>
        <v>2.5999999999999996</v>
      </c>
      <c r="F5" s="2">
        <f>D5-$D$12</f>
        <v>1.0999999999999996</v>
      </c>
      <c r="G5" s="2">
        <f t="shared" si="0"/>
        <v>2.8599999999999985</v>
      </c>
      <c r="H5" s="2">
        <f t="shared" si="1"/>
        <v>6.759999999999998</v>
      </c>
      <c r="I5" s="2">
        <f t="shared" si="2"/>
        <v>9.6199999999999974</v>
      </c>
      <c r="J5" s="2">
        <f t="shared" si="3"/>
        <v>6.8382877526753871</v>
      </c>
      <c r="K5" s="2">
        <f t="shared" si="4"/>
        <v>0.16171224732461287</v>
      </c>
      <c r="L5" s="2">
        <f t="shared" si="5"/>
        <v>2.6150850934776763E-2</v>
      </c>
      <c r="M5" s="9">
        <f>(J5-$D$12)^2</f>
        <v>0.88038390682062784</v>
      </c>
      <c r="N5" s="2">
        <f>(D5-$D$12)^2</f>
        <v>1.2099999999999993</v>
      </c>
      <c r="O5" s="12"/>
      <c r="P5" s="12" t="s">
        <v>21</v>
      </c>
      <c r="Q5" s="16">
        <f>M12/N12</f>
        <v>0.89592679860619728</v>
      </c>
      <c r="R5" s="12"/>
    </row>
    <row r="6" spans="1:18" x14ac:dyDescent="0.3">
      <c r="A6" s="2">
        <v>5</v>
      </c>
      <c r="B6" s="1" t="s">
        <v>5</v>
      </c>
      <c r="C6" s="2">
        <v>10</v>
      </c>
      <c r="D6" s="2">
        <v>6</v>
      </c>
      <c r="E6" s="2">
        <f>C6-$C$12</f>
        <v>2.5999999999999996</v>
      </c>
      <c r="F6" s="2">
        <f>D6-$D$12</f>
        <v>9.9999999999999645E-2</v>
      </c>
      <c r="G6" s="2">
        <f t="shared" si="0"/>
        <v>0.25999999999999907</v>
      </c>
      <c r="H6" s="2">
        <f t="shared" si="1"/>
        <v>6.759999999999998</v>
      </c>
      <c r="I6" s="2">
        <f t="shared" si="2"/>
        <v>7.0199999999999969</v>
      </c>
      <c r="J6" s="2">
        <f t="shared" si="3"/>
        <v>6.8382877526753871</v>
      </c>
      <c r="K6" s="2">
        <f t="shared" si="4"/>
        <v>-0.83828775267538713</v>
      </c>
      <c r="L6" s="2">
        <f t="shared" si="5"/>
        <v>0.70272635628555102</v>
      </c>
      <c r="M6" s="9">
        <f>(J6-$D$12)^2</f>
        <v>0.88038390682062784</v>
      </c>
      <c r="N6" s="2">
        <f>(D6-$D$12)^2</f>
        <v>9.9999999999999291E-3</v>
      </c>
      <c r="O6" s="12"/>
      <c r="P6" s="12" t="s">
        <v>24</v>
      </c>
      <c r="Q6" s="16">
        <f>1-(1-Q5)*((10-1)/(10-1-1))</f>
        <v>0.88291764843197196</v>
      </c>
      <c r="R6" s="12"/>
    </row>
    <row r="7" spans="1:18" x14ac:dyDescent="0.3">
      <c r="A7" s="2">
        <v>6</v>
      </c>
      <c r="B7" s="1" t="s">
        <v>6</v>
      </c>
      <c r="C7" s="2">
        <v>4</v>
      </c>
      <c r="D7" s="2">
        <v>5</v>
      </c>
      <c r="E7" s="8">
        <f>C7-$C$12</f>
        <v>-3.4000000000000004</v>
      </c>
      <c r="F7" s="8">
        <f>D7-$D$12</f>
        <v>-0.90000000000000036</v>
      </c>
      <c r="G7" s="8">
        <f t="shared" si="0"/>
        <v>3.0600000000000014</v>
      </c>
      <c r="H7" s="8">
        <f t="shared" si="1"/>
        <v>11.560000000000002</v>
      </c>
      <c r="I7" s="8">
        <f t="shared" si="2"/>
        <v>14.620000000000005</v>
      </c>
      <c r="J7" s="8">
        <f t="shared" si="3"/>
        <v>4.6730083234244955</v>
      </c>
      <c r="K7" s="8">
        <f t="shared" si="4"/>
        <v>0.32699167657550454</v>
      </c>
      <c r="L7" s="2">
        <f t="shared" si="5"/>
        <v>0.10692355654965936</v>
      </c>
      <c r="M7" s="9">
        <f>(J7-$D$12)^2</f>
        <v>1.5055085743855685</v>
      </c>
      <c r="N7" s="2">
        <f>(D7-$D$12)^2</f>
        <v>0.81000000000000061</v>
      </c>
      <c r="O7" s="12"/>
      <c r="P7" s="12"/>
      <c r="Q7" s="12"/>
      <c r="R7" s="12"/>
    </row>
    <row r="8" spans="1:18" x14ac:dyDescent="0.3">
      <c r="A8" s="2">
        <v>7</v>
      </c>
      <c r="B8" s="1" t="s">
        <v>7</v>
      </c>
      <c r="C8" s="2">
        <v>4</v>
      </c>
      <c r="D8" s="2">
        <v>5</v>
      </c>
      <c r="E8" s="8">
        <f>C8-$C$12</f>
        <v>-3.4000000000000004</v>
      </c>
      <c r="F8" s="8">
        <f>D8-$D$12</f>
        <v>-0.90000000000000036</v>
      </c>
      <c r="G8" s="8">
        <f t="shared" si="0"/>
        <v>3.0600000000000014</v>
      </c>
      <c r="H8" s="8">
        <f t="shared" si="1"/>
        <v>11.560000000000002</v>
      </c>
      <c r="I8" s="8">
        <f t="shared" si="2"/>
        <v>14.620000000000005</v>
      </c>
      <c r="J8" s="8">
        <f t="shared" si="3"/>
        <v>4.6730083234244955</v>
      </c>
      <c r="K8" s="8">
        <f t="shared" si="4"/>
        <v>0.32699167657550454</v>
      </c>
      <c r="L8" s="2">
        <f t="shared" si="5"/>
        <v>0.10692355654965936</v>
      </c>
      <c r="M8" s="9">
        <f>(J8-$D$12)^2</f>
        <v>1.5055085743855685</v>
      </c>
      <c r="N8" s="2">
        <f>(D8-$D$12)^2</f>
        <v>0.81000000000000061</v>
      </c>
      <c r="O8" s="12"/>
      <c r="P8" s="12"/>
      <c r="Q8" s="12"/>
      <c r="R8" s="12"/>
    </row>
    <row r="9" spans="1:18" x14ac:dyDescent="0.3">
      <c r="A9" s="2">
        <v>8</v>
      </c>
      <c r="B9" s="1" t="s">
        <v>8</v>
      </c>
      <c r="C9" s="2">
        <v>0</v>
      </c>
      <c r="D9" s="2">
        <v>4</v>
      </c>
      <c r="E9" s="8">
        <f>C9-$C$12</f>
        <v>-7.4</v>
      </c>
      <c r="F9" s="8">
        <f>D9-$D$12</f>
        <v>-1.9000000000000004</v>
      </c>
      <c r="G9" s="8">
        <f t="shared" si="0"/>
        <v>14.060000000000004</v>
      </c>
      <c r="H9" s="8">
        <f t="shared" si="1"/>
        <v>54.760000000000005</v>
      </c>
      <c r="I9" s="8">
        <f t="shared" si="2"/>
        <v>68.820000000000007</v>
      </c>
      <c r="J9" s="8">
        <f t="shared" si="3"/>
        <v>3.2294887039239004</v>
      </c>
      <c r="K9" s="8">
        <f t="shared" si="4"/>
        <v>0.77051129607609958</v>
      </c>
      <c r="L9" s="2">
        <f t="shared" si="5"/>
        <v>0.59368765738087081</v>
      </c>
      <c r="M9" s="9">
        <f>(J9-$D$12)^2</f>
        <v>7.1316305824700512</v>
      </c>
      <c r="N9" s="2">
        <f>(D9-$D$12)^2</f>
        <v>3.6100000000000012</v>
      </c>
      <c r="O9" s="12"/>
      <c r="P9" s="12"/>
      <c r="Q9" s="12"/>
      <c r="R9" s="12"/>
    </row>
    <row r="10" spans="1:18" x14ac:dyDescent="0.3">
      <c r="A10" s="2">
        <v>9</v>
      </c>
      <c r="B10" s="1" t="s">
        <v>9</v>
      </c>
      <c r="C10" s="2">
        <v>1</v>
      </c>
      <c r="D10" s="2">
        <v>3</v>
      </c>
      <c r="E10" s="8">
        <f>C10-$C$12</f>
        <v>-6.4</v>
      </c>
      <c r="F10" s="8">
        <f>D10-$D$12</f>
        <v>-2.9000000000000004</v>
      </c>
      <c r="G10" s="8">
        <f t="shared" si="0"/>
        <v>18.560000000000002</v>
      </c>
      <c r="H10" s="8">
        <f t="shared" si="1"/>
        <v>40.960000000000008</v>
      </c>
      <c r="I10" s="8">
        <f t="shared" si="2"/>
        <v>59.52000000000001</v>
      </c>
      <c r="J10" s="8">
        <f t="shared" si="3"/>
        <v>3.5903686087990492</v>
      </c>
      <c r="K10" s="8">
        <f t="shared" si="4"/>
        <v>-0.59036860879904918</v>
      </c>
      <c r="L10" s="2">
        <f t="shared" si="5"/>
        <v>0.34853509425532475</v>
      </c>
      <c r="M10" s="9">
        <f>(J10-$D$12)^2</f>
        <v>5.3343971632208413</v>
      </c>
      <c r="N10" s="2">
        <f>(D10-$D$12)^2</f>
        <v>8.4100000000000019</v>
      </c>
      <c r="O10" s="12"/>
      <c r="P10" s="12"/>
      <c r="Q10" s="12"/>
      <c r="R10" s="12"/>
    </row>
    <row r="11" spans="1:18" x14ac:dyDescent="0.3">
      <c r="A11" s="13">
        <v>10</v>
      </c>
      <c r="B11" s="14" t="s">
        <v>10</v>
      </c>
      <c r="C11" s="13">
        <v>1</v>
      </c>
      <c r="D11" s="13">
        <v>3</v>
      </c>
      <c r="E11" s="8">
        <f>C11-$C$12</f>
        <v>-6.4</v>
      </c>
      <c r="F11" s="8">
        <f>D11-$D$12</f>
        <v>-2.9000000000000004</v>
      </c>
      <c r="G11" s="8">
        <f t="shared" si="0"/>
        <v>18.560000000000002</v>
      </c>
      <c r="H11" s="8">
        <f t="shared" si="1"/>
        <v>40.960000000000008</v>
      </c>
      <c r="I11" s="8">
        <f t="shared" si="2"/>
        <v>59.52000000000001</v>
      </c>
      <c r="J11" s="8">
        <f t="shared" si="3"/>
        <v>3.5903686087990492</v>
      </c>
      <c r="K11" s="8">
        <f t="shared" si="4"/>
        <v>-0.59036860879904918</v>
      </c>
      <c r="L11" s="13">
        <f t="shared" si="5"/>
        <v>0.34853509425532475</v>
      </c>
      <c r="M11" s="15">
        <f>(J11-$D$12)^2</f>
        <v>5.3343971632208413</v>
      </c>
      <c r="N11" s="13">
        <f>(D11-$D$12)^2</f>
        <v>8.4100000000000019</v>
      </c>
      <c r="O11" s="12"/>
      <c r="P11" s="12"/>
      <c r="Q11" s="12"/>
      <c r="R11" s="12"/>
    </row>
    <row r="12" spans="1:18" x14ac:dyDescent="0.3">
      <c r="A12" s="3" t="s">
        <v>13</v>
      </c>
      <c r="B12" s="1"/>
      <c r="C12" s="11">
        <f>AVERAGE(C2:C11)</f>
        <v>7.4</v>
      </c>
      <c r="D12" s="11">
        <f>AVERAGE(D2:D11)</f>
        <v>5.9</v>
      </c>
      <c r="E12" s="17"/>
      <c r="F12" s="3" t="s">
        <v>14</v>
      </c>
      <c r="G12" s="18">
        <f>SUM(G2:G11)</f>
        <v>121.4</v>
      </c>
      <c r="H12" s="8">
        <f>SUM(H2:H11)</f>
        <v>336.4</v>
      </c>
      <c r="I12" s="17"/>
      <c r="J12" s="17"/>
      <c r="K12" s="17"/>
      <c r="L12" s="3" t="s">
        <v>14</v>
      </c>
      <c r="M12" s="10">
        <f>SUM(M2:M11)</f>
        <v>43.810820451843057</v>
      </c>
      <c r="N12" s="8">
        <f>SUM(N2:N11)</f>
        <v>48.900000000000013</v>
      </c>
      <c r="O12" s="12"/>
      <c r="P12" s="12"/>
      <c r="Q12" s="12"/>
      <c r="R12" s="12"/>
    </row>
    <row r="13" spans="1:18" x14ac:dyDescent="0.3">
      <c r="A13" s="12"/>
      <c r="B13" s="12"/>
      <c r="C13" s="12"/>
      <c r="D13" s="12"/>
      <c r="E13" s="12"/>
      <c r="F13" s="12"/>
      <c r="G13" s="12"/>
      <c r="H13" s="12"/>
      <c r="I13" s="17"/>
      <c r="J13" s="17"/>
      <c r="K13" s="17"/>
      <c r="L13" s="12"/>
      <c r="M13" s="12"/>
      <c r="N13" s="12"/>
      <c r="O13" s="12"/>
      <c r="P13" s="12"/>
      <c r="Q13" s="12"/>
      <c r="R13" s="12"/>
    </row>
    <row r="14" spans="1:18" x14ac:dyDescent="0.3">
      <c r="A14" s="12"/>
      <c r="B14" s="12"/>
      <c r="C14" s="12"/>
      <c r="D14" s="12"/>
      <c r="E14" s="12"/>
      <c r="F14" s="12"/>
      <c r="G14" s="12"/>
      <c r="H14" s="12"/>
      <c r="I14" s="17"/>
      <c r="J14" s="17"/>
      <c r="K14" s="17"/>
      <c r="L14" s="12"/>
      <c r="M14" s="12"/>
      <c r="N14" s="12"/>
      <c r="O14" s="12"/>
      <c r="P14" s="12"/>
      <c r="Q14" s="12"/>
      <c r="R14" s="12"/>
    </row>
    <row r="15" spans="1:18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3">
      <c r="O19" s="12"/>
      <c r="P19" s="12"/>
      <c r="Q19" s="12"/>
      <c r="R19" s="12"/>
    </row>
    <row r="20" spans="1:18" x14ac:dyDescent="0.3">
      <c r="O20" s="12"/>
      <c r="P20" s="12"/>
      <c r="Q20" s="12"/>
      <c r="R20" s="12"/>
    </row>
    <row r="21" spans="1:18" x14ac:dyDescent="0.3">
      <c r="O21" s="12"/>
      <c r="P21" s="12"/>
      <c r="Q21" s="12"/>
      <c r="R21" s="12"/>
    </row>
    <row r="30" spans="1:18" x14ac:dyDescent="0.3">
      <c r="B30" s="7" t="s">
        <v>25</v>
      </c>
    </row>
  </sheetData>
  <hyperlinks>
    <hyperlink ref="B30" r:id="rId1" xr:uid="{58963ACD-0536-49D5-9098-2DB0C98B4E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Wunderwald</dc:creator>
  <cp:lastModifiedBy>Mauricio Wunderwald</cp:lastModifiedBy>
  <dcterms:created xsi:type="dcterms:W3CDTF">2015-06-05T18:19:34Z</dcterms:created>
  <dcterms:modified xsi:type="dcterms:W3CDTF">2025-03-26T16:10:08Z</dcterms:modified>
</cp:coreProperties>
</file>